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550" windowWidth="13700" windowHeight="7070"/>
  </bookViews>
  <sheets>
    <sheet name="Лист1" sheetId="2" r:id="rId1"/>
  </sheets>
  <calcPr calcId="145621" refMode="R1C1"/>
</workbook>
</file>

<file path=xl/calcChain.xml><?xml version="1.0" encoding="utf-8"?>
<calcChain xmlns="http://schemas.openxmlformats.org/spreadsheetml/2006/main">
  <c r="BD36" i="2" l="1"/>
  <c r="BD39" i="2" l="1"/>
  <c r="CT38" i="2"/>
  <c r="CT37" i="2"/>
  <c r="BY33" i="2" l="1"/>
  <c r="BY21" i="2"/>
  <c r="BY14" i="2" s="1"/>
  <c r="BY39" i="2" s="1"/>
  <c r="BY12" i="2"/>
  <c r="BD33" i="2" l="1"/>
  <c r="BD21" i="2" l="1"/>
  <c r="BD14" i="2" s="1"/>
  <c r="BD12" i="2"/>
  <c r="CT12" i="2" s="1"/>
  <c r="CT32" i="2"/>
  <c r="CT35" i="2"/>
  <c r="CT31" i="2"/>
  <c r="CT28" i="2"/>
  <c r="CT27" i="2"/>
  <c r="CT25" i="2"/>
  <c r="CT24" i="2"/>
  <c r="CT23" i="2"/>
  <c r="CT20" i="2"/>
  <c r="CT19" i="2"/>
  <c r="CT18" i="2"/>
  <c r="CT16" i="2"/>
  <c r="CT36" i="2"/>
  <c r="CT22" i="2"/>
  <c r="CT26" i="2"/>
  <c r="CT9" i="2"/>
  <c r="CT10" i="2"/>
  <c r="CT11" i="2"/>
  <c r="CT8" i="2"/>
  <c r="CT33" i="2"/>
  <c r="CT34" i="2"/>
  <c r="CT21" i="2" l="1"/>
  <c r="CT39" i="2"/>
  <c r="CT14" i="2" l="1"/>
</calcChain>
</file>

<file path=xl/sharedStrings.xml><?xml version="1.0" encoding="utf-8"?>
<sst xmlns="http://schemas.openxmlformats.org/spreadsheetml/2006/main" count="53" uniqueCount="51">
  <si>
    <t>Показатель</t>
  </si>
  <si>
    <t>наименование</t>
  </si>
  <si>
    <t>Поступило средств</t>
  </si>
  <si>
    <t>Вступительные взносы</t>
  </si>
  <si>
    <t>Членские взносы</t>
  </si>
  <si>
    <t>Прочие</t>
  </si>
  <si>
    <t>Всего поступило средств</t>
  </si>
  <si>
    <t>Использовано средств</t>
  </si>
  <si>
    <t>в том числе: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</si>
  <si>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</si>
  <si>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</si>
  <si>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</si>
  <si>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</si>
  <si>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</si>
  <si>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</si>
  <si>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</si>
  <si>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</si>
  <si>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содержание помещений, зданий, автомобильного транспорта и иного имущества (кроме ремонта)</t>
  </si>
  <si>
    <r>
      <t>Единица измерения:</t>
    </r>
    <r>
      <rPr>
        <sz val="10"/>
        <rFont val="Times New Roman"/>
        <family val="1"/>
        <charset val="204"/>
      </rPr>
      <t xml:space="preserve"> руб.</t>
    </r>
  </si>
  <si>
    <t>Целевые взносы</t>
  </si>
  <si>
    <t>Оплата в НОСТРОЙ (Расходы на целевые мероприятия)</t>
  </si>
  <si>
    <t>услуги связи</t>
  </si>
  <si>
    <t>услуги банка</t>
  </si>
  <si>
    <t>представительские расходы</t>
  </si>
  <si>
    <t>повышение квалификации</t>
  </si>
  <si>
    <t>проверка аудитора</t>
  </si>
  <si>
    <t>оплата услуг, работ, агентских вознагрождений</t>
  </si>
  <si>
    <t>реклама</t>
  </si>
  <si>
    <t>непредвиденные расходы</t>
  </si>
  <si>
    <t>ПО, сопровождение 1С, аренда ПО</t>
  </si>
  <si>
    <t>канцелярские товары</t>
  </si>
  <si>
    <t>Руководитель</t>
  </si>
  <si>
    <t>Козлов Д.Г.</t>
  </si>
  <si>
    <t>(подпись)</t>
  </si>
  <si>
    <t>(расшифровка подписи)</t>
  </si>
  <si>
    <t>"</t>
  </si>
  <si>
    <t xml:space="preserve"> г.</t>
  </si>
  <si>
    <t>налог на имущество, прочие налоги</t>
  </si>
  <si>
    <t>почтовые расходы</t>
  </si>
  <si>
    <t>апреля</t>
  </si>
  <si>
    <t>Смета Ассоциации "ЭкоСтрой" на 2018 г.</t>
  </si>
  <si>
    <t>ИТОГО планируемое в 2018 г.</t>
  </si>
  <si>
    <t>% к 2017 г.</t>
  </si>
  <si>
    <t>12</t>
  </si>
  <si>
    <t>18</t>
  </si>
  <si>
    <t>ИТОГО планируемое в 2017 г.</t>
  </si>
  <si>
    <t>уплаты членских взносов в НОСТРОЙ</t>
  </si>
  <si>
    <t>уплаты целевого взноса на обеспечение НРС</t>
  </si>
  <si>
    <t>Приложение №5 к протоколу ежегодного</t>
  </si>
  <si>
    <t>Общего собрания членов Ассоциации "ЭкоСтрой"</t>
  </si>
  <si>
    <t>№24 от 12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</si>
</sst>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2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 applyAlignment="1">
      <alignment wrapText="1"/>
    </xf>
    <xf numFmtId="0" fontId="3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8" xfId="0" applyFont="1" applyBorder="1"/>
    <xf numFmtId="0" fontId="1" fillId="0" borderId="0" xfId="0" applyFont="1" applyBorder="1"/>
    <xf numFmtId="0" fontId="4" fillId="0" borderId="6" xfId="0" applyFont="1" applyBorder="1"/>
    <xf numFmtId="0" fontId="4" fillId="0" borderId="7" xfId="0" applyFont="1" applyBorder="1"/>
    <xf numFmtId="49" fontId="1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4" fillId="0" borderId="7" xfId="0" applyFont="1" applyBorder="1"/>
    <xf numFmtId="0" fontId="4" fillId="0" borderId="7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9" xfId="0" applyFont="1" applyBorder="1" applyAlignment="1"/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7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6" fillId="0" borderId="7" xfId="0" applyFont="1" applyBorder="1" applyAlignment="1"/>
    <xf numFmtId="0" fontId="6" fillId="0" borderId="9" xfId="0" applyFont="1" applyBorder="1" applyAlignment="1"/>
    <xf numFmtId="0" fontId="7" fillId="0" borderId="7" xfId="0" applyFont="1" applyBorder="1" applyAlignment="1"/>
    <xf numFmtId="0" fontId="7" fillId="0" borderId="9" xfId="0" applyFont="1" applyBorder="1" applyAlignment="1"/>
    <xf numFmtId="0" fontId="8" fillId="0" borderId="7" xfId="0" applyFont="1" applyBorder="1" applyAlignment="1">
      <alignment wrapText="1"/>
    </xf>
    <xf numFmtId="0" fontId="3" fillId="0" borderId="7" xfId="0" applyFont="1" applyBorder="1"/>
    <xf numFmtId="4" fontId="8" fillId="0" borderId="6" xfId="0" applyNumberFormat="1" applyFont="1" applyBorder="1" applyAlignment="1">
      <alignment horizontal="center"/>
    </xf>
    <xf numFmtId="0" fontId="9" fillId="0" borderId="7" xfId="0" applyFont="1" applyBorder="1" applyAlignment="1"/>
    <xf numFmtId="0" fontId="9" fillId="0" borderId="9" xfId="0" applyFont="1" applyBorder="1" applyAlignment="1"/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/>
    <xf numFmtId="0" fontId="4" fillId="0" borderId="7" xfId="0" applyFont="1" applyBorder="1" applyAlignment="1">
      <alignment wrapText="1"/>
    </xf>
    <xf numFmtId="0" fontId="10" fillId="0" borderId="0" xfId="0" applyFont="1" applyAlignment="1"/>
    <xf numFmtId="0" fontId="0" fillId="0" borderId="0" xfId="0" applyAlignment="1"/>
    <xf numFmtId="0" fontId="2" fillId="0" borderId="7" xfId="0" applyFont="1" applyBorder="1"/>
    <xf numFmtId="4" fontId="4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2" fillId="0" borderId="2" xfId="0" applyFont="1" applyBorder="1"/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2" xfId="0" applyFont="1" applyBorder="1"/>
    <xf numFmtId="0" fontId="5" fillId="0" borderId="5" xfId="0" applyFont="1" applyBorder="1" applyAlignment="1"/>
    <xf numFmtId="0" fontId="5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47"/>
  <sheetViews>
    <sheetView tabSelected="1" workbookViewId="0">
      <selection activeCell="DR4" sqref="DR4"/>
    </sheetView>
  </sheetViews>
  <sheetFormatPr defaultColWidth="0.81640625" defaultRowHeight="13" x14ac:dyDescent="0.3"/>
  <cols>
    <col min="1" max="53" width="0.81640625" style="1"/>
    <col min="54" max="54" width="6.54296875" style="1" customWidth="1"/>
    <col min="55" max="16384" width="0.81640625" style="1"/>
  </cols>
  <sheetData>
    <row r="1" spans="1:118" ht="15" x14ac:dyDescent="0.3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Z1" s="1" t="s">
        <v>48</v>
      </c>
    </row>
    <row r="2" spans="1:118" x14ac:dyDescent="0.3">
      <c r="A2" s="1" t="s">
        <v>18</v>
      </c>
      <c r="BD2" s="5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5"/>
      <c r="BZ2" s="1" t="s">
        <v>49</v>
      </c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R2" s="27"/>
      <c r="CS2" s="27"/>
    </row>
    <row r="3" spans="1:118" x14ac:dyDescent="0.3">
      <c r="BZ3" s="1" t="s">
        <v>50</v>
      </c>
    </row>
    <row r="4" spans="1:118" ht="12.75" customHeight="1" x14ac:dyDescent="0.3">
      <c r="A4" s="86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34" t="s">
        <v>41</v>
      </c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6"/>
      <c r="BY4" s="34" t="s">
        <v>45</v>
      </c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6"/>
      <c r="CT4" s="34" t="s">
        <v>42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6"/>
    </row>
    <row r="5" spans="1:118" x14ac:dyDescent="0.3">
      <c r="A5" s="86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8"/>
      <c r="BD5" s="37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9"/>
      <c r="BY5" s="37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9"/>
      <c r="CT5" s="37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9"/>
    </row>
    <row r="6" spans="1:118" x14ac:dyDescent="0.3">
      <c r="A6" s="86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8"/>
      <c r="BD6" s="40">
        <v>2</v>
      </c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2"/>
      <c r="BY6" s="40">
        <v>2</v>
      </c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2"/>
      <c r="CT6" s="40">
        <v>4</v>
      </c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2"/>
    </row>
    <row r="7" spans="1:118" x14ac:dyDescent="0.3">
      <c r="A7" s="2"/>
      <c r="B7" s="89" t="s">
        <v>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3"/>
      <c r="BD7" s="6">
        <v>120000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8"/>
      <c r="BY7" s="6">
        <v>120000</v>
      </c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8"/>
      <c r="CT7" s="6">
        <v>120000</v>
      </c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</row>
    <row r="8" spans="1:118" s="13" customFormat="1" x14ac:dyDescent="0.3">
      <c r="A8" s="11"/>
      <c r="B8" s="92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12"/>
      <c r="BD8" s="43">
        <v>600000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5"/>
      <c r="BY8" s="43">
        <v>1000000</v>
      </c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5"/>
      <c r="CT8" s="43">
        <f>BD8/BY8*100</f>
        <v>60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5"/>
    </row>
    <row r="9" spans="1:118" s="13" customFormat="1" x14ac:dyDescent="0.3">
      <c r="A9" s="14"/>
      <c r="B9" s="67" t="s">
        <v>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15"/>
      <c r="BD9" s="61">
        <v>44280000</v>
      </c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1"/>
      <c r="BY9" s="61">
        <v>27240000</v>
      </c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1"/>
      <c r="CT9" s="43">
        <f>BD9/BY9*100</f>
        <v>162.55506607929516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5"/>
    </row>
    <row r="10" spans="1:118" s="13" customFormat="1" x14ac:dyDescent="0.3">
      <c r="A10" s="14"/>
      <c r="B10" s="67" t="s">
        <v>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15"/>
      <c r="BD10" s="61">
        <v>2536000</v>
      </c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1"/>
      <c r="BY10" s="61">
        <v>3675000</v>
      </c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1"/>
      <c r="CT10" s="43">
        <f>BD10/BY10*100</f>
        <v>69.006802721088434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5"/>
    </row>
    <row r="11" spans="1:118" s="13" customFormat="1" x14ac:dyDescent="0.3">
      <c r="A11" s="14"/>
      <c r="B11" s="67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15"/>
      <c r="BD11" s="61">
        <v>3690000</v>
      </c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1"/>
      <c r="BY11" s="61">
        <v>2270000</v>
      </c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1"/>
      <c r="CT11" s="43">
        <f>BD11/BY11*100</f>
        <v>162.55506607929516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5"/>
    </row>
    <row r="12" spans="1:118" s="13" customFormat="1" ht="15" x14ac:dyDescent="0.3">
      <c r="A12" s="20"/>
      <c r="B12" s="96" t="s">
        <v>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21"/>
      <c r="BD12" s="46">
        <f>SUM(BD8:BX11)</f>
        <v>51106000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46">
        <f>SUM(BY8:CS11)</f>
        <v>34185000</v>
      </c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43">
        <f>BD12/BY12*100</f>
        <v>149.49831797572034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5"/>
    </row>
    <row r="13" spans="1:118" x14ac:dyDescent="0.3">
      <c r="A13" s="2"/>
      <c r="B13" s="89" t="s">
        <v>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22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60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60"/>
    </row>
    <row r="14" spans="1:118" s="13" customFormat="1" x14ac:dyDescent="0.3">
      <c r="A14" s="11"/>
      <c r="B14" s="92" t="s">
        <v>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23"/>
      <c r="BD14" s="93">
        <f>SUM(BD16:BX21)</f>
        <v>37570000</v>
      </c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5"/>
      <c r="BY14" s="93">
        <f>SUM(BY16:CS21)</f>
        <v>27829000</v>
      </c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5"/>
      <c r="CT14" s="43">
        <f>BD14/BY14*100</f>
        <v>135.00305436774588</v>
      </c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5"/>
    </row>
    <row r="15" spans="1:118" s="4" customFormat="1" ht="10.5" x14ac:dyDescent="0.25">
      <c r="A15" s="17"/>
      <c r="B15" s="18"/>
      <c r="C15" s="18"/>
      <c r="D15" s="18"/>
      <c r="E15" s="103" t="s">
        <v>8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8"/>
      <c r="BD15" s="52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4"/>
      <c r="BY15" s="52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4"/>
      <c r="CT15" s="52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4"/>
    </row>
    <row r="16" spans="1:118" s="4" customFormat="1" x14ac:dyDescent="0.3">
      <c r="A16" s="9"/>
      <c r="B16" s="10"/>
      <c r="C16" s="10"/>
      <c r="D16" s="10"/>
      <c r="E16" s="102" t="s">
        <v>10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"/>
      <c r="BD16" s="97">
        <v>17296000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9"/>
      <c r="BY16" s="97">
        <v>14800000</v>
      </c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9"/>
      <c r="CT16" s="55">
        <f>BD16/BY16*100</f>
        <v>116.86486486486487</v>
      </c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7"/>
    </row>
    <row r="17" spans="1:118" s="4" customFormat="1" ht="10.5" x14ac:dyDescent="0.25">
      <c r="A17" s="9"/>
      <c r="B17" s="10"/>
      <c r="C17" s="10"/>
      <c r="D17" s="10"/>
      <c r="E17" s="79" t="s">
        <v>11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19"/>
      <c r="BD17" s="49">
        <v>250000</v>
      </c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83"/>
      <c r="BY17" s="49">
        <v>120000</v>
      </c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83"/>
      <c r="CT17" s="97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5"/>
    </row>
    <row r="18" spans="1:118" s="4" customFormat="1" ht="10.5" x14ac:dyDescent="0.25">
      <c r="A18" s="9"/>
      <c r="B18" s="10"/>
      <c r="C18" s="10"/>
      <c r="D18" s="10"/>
      <c r="E18" s="79" t="s">
        <v>12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19"/>
      <c r="BD18" s="49">
        <v>2900000</v>
      </c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83"/>
      <c r="BY18" s="49">
        <v>650000</v>
      </c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83"/>
      <c r="CT18" s="49">
        <f>BD18/BY18*100</f>
        <v>446.15384615384619</v>
      </c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1"/>
    </row>
    <row r="19" spans="1:118" s="4" customFormat="1" ht="10.5" x14ac:dyDescent="0.25">
      <c r="A19" s="9"/>
      <c r="B19" s="10"/>
      <c r="C19" s="10"/>
      <c r="D19" s="10"/>
      <c r="E19" s="79" t="s">
        <v>17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49">
        <v>2060000</v>
      </c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83"/>
      <c r="BY19" s="49">
        <v>1620000</v>
      </c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83"/>
      <c r="CT19" s="49">
        <f>BD19/BY19*100</f>
        <v>127.16049382716051</v>
      </c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1"/>
    </row>
    <row r="20" spans="1:118" s="4" customFormat="1" ht="10.5" x14ac:dyDescent="0.25">
      <c r="A20" s="9"/>
      <c r="B20" s="10"/>
      <c r="C20" s="10"/>
      <c r="D20" s="10"/>
      <c r="E20" s="79" t="s">
        <v>13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1"/>
      <c r="BE20" s="72"/>
      <c r="BF20" s="73">
        <v>296000</v>
      </c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4"/>
      <c r="BX20" s="75"/>
      <c r="BY20" s="71"/>
      <c r="BZ20" s="72"/>
      <c r="CA20" s="73">
        <v>2036000</v>
      </c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4"/>
      <c r="CS20" s="75"/>
      <c r="CT20" s="49">
        <f>BF20/CA20*100</f>
        <v>14.538310412573674</v>
      </c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1"/>
    </row>
    <row r="21" spans="1:118" s="4" customFormat="1" ht="10.5" x14ac:dyDescent="0.25">
      <c r="A21" s="9"/>
      <c r="B21" s="10"/>
      <c r="C21" s="10"/>
      <c r="D21" s="10"/>
      <c r="E21" s="66" t="s">
        <v>14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8">
        <f>SUM(BD22:BX31)</f>
        <v>14768000</v>
      </c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/>
      <c r="BY21" s="68">
        <f>SUM(BY22:CS31)</f>
        <v>8603000</v>
      </c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70"/>
      <c r="CT21" s="68">
        <f>BD21/BY21*100</f>
        <v>171.66104847146343</v>
      </c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70"/>
    </row>
    <row r="22" spans="1:118" s="4" customFormat="1" ht="10.5" x14ac:dyDescent="0.25">
      <c r="A22" s="9"/>
      <c r="B22" s="10"/>
      <c r="C22" s="10"/>
      <c r="D22" s="10"/>
      <c r="E22" s="79" t="s">
        <v>21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49">
        <v>650000</v>
      </c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>
        <v>450000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1"/>
      <c r="CT22" s="49">
        <f t="shared" ref="CT22:CT31" si="0">BD22/BY22*100</f>
        <v>144.44444444444443</v>
      </c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1"/>
    </row>
    <row r="23" spans="1:118" s="4" customFormat="1" ht="10.5" x14ac:dyDescent="0.25">
      <c r="A23" s="9"/>
      <c r="B23" s="10"/>
      <c r="C23" s="10"/>
      <c r="D23" s="10"/>
      <c r="E23" s="79" t="s">
        <v>22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49">
        <v>238000</v>
      </c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>
        <v>180000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1"/>
      <c r="CT23" s="49">
        <f t="shared" si="0"/>
        <v>132.22222222222223</v>
      </c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1"/>
    </row>
    <row r="24" spans="1:118" s="4" customFormat="1" ht="10.5" x14ac:dyDescent="0.25">
      <c r="A24" s="9"/>
      <c r="B24" s="10"/>
      <c r="C24" s="10"/>
      <c r="D24" s="10"/>
      <c r="E24" s="79" t="s">
        <v>30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49">
        <v>340000</v>
      </c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1"/>
      <c r="BY24" s="49">
        <v>422000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  <c r="CT24" s="49">
        <f>BD24/BY24*100</f>
        <v>80.568720379146924</v>
      </c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1"/>
    </row>
    <row r="25" spans="1:118" s="4" customFormat="1" ht="10.5" x14ac:dyDescent="0.25">
      <c r="A25" s="9"/>
      <c r="B25" s="10"/>
      <c r="C25" s="10"/>
      <c r="D25" s="10"/>
      <c r="E25" s="79" t="s">
        <v>23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49">
        <v>660000</v>
      </c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1"/>
      <c r="BY25" s="49">
        <v>148000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1"/>
      <c r="CT25" s="49">
        <f t="shared" si="0"/>
        <v>445.94594594594594</v>
      </c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1"/>
    </row>
    <row r="26" spans="1:118" s="4" customFormat="1" ht="10.5" x14ac:dyDescent="0.25">
      <c r="A26" s="9"/>
      <c r="B26" s="10"/>
      <c r="C26" s="10"/>
      <c r="D26" s="10"/>
      <c r="E26" s="79" t="s">
        <v>24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49">
        <v>580000</v>
      </c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  <c r="BY26" s="49">
        <v>260000</v>
      </c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1"/>
      <c r="CT26" s="49">
        <f t="shared" si="0"/>
        <v>223.07692307692309</v>
      </c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1"/>
    </row>
    <row r="27" spans="1:118" s="4" customFormat="1" ht="10.5" x14ac:dyDescent="0.25">
      <c r="A27" s="25"/>
      <c r="B27" s="58" t="s">
        <v>29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26"/>
      <c r="BD27" s="49">
        <v>560000</v>
      </c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49">
        <v>240000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1"/>
      <c r="CT27" s="49">
        <f>BD27/BY27*100</f>
        <v>233.33333333333334</v>
      </c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1"/>
    </row>
    <row r="28" spans="1:118" s="4" customFormat="1" ht="10.5" x14ac:dyDescent="0.25">
      <c r="A28" s="25"/>
      <c r="B28" s="58" t="s">
        <v>25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26"/>
      <c r="BD28" s="49">
        <v>200000</v>
      </c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1"/>
      <c r="BY28" s="49">
        <v>150000</v>
      </c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1"/>
      <c r="CT28" s="49">
        <f t="shared" si="0"/>
        <v>133.33333333333331</v>
      </c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1"/>
    </row>
    <row r="29" spans="1:118" s="4" customFormat="1" ht="10.5" x14ac:dyDescent="0.25">
      <c r="A29" s="25"/>
      <c r="B29" s="58" t="s">
        <v>37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32"/>
      <c r="BD29" s="49">
        <v>20000</v>
      </c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1"/>
      <c r="BY29" s="49">
        <v>5000</v>
      </c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1"/>
      <c r="CT29" s="49">
        <v>0</v>
      </c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1"/>
    </row>
    <row r="30" spans="1:118" s="4" customFormat="1" ht="10.5" x14ac:dyDescent="0.25">
      <c r="A30" s="25"/>
      <c r="B30" s="58" t="s">
        <v>38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32"/>
      <c r="BD30" s="49">
        <v>20000</v>
      </c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1"/>
      <c r="BY30" s="49">
        <v>48000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1"/>
      <c r="CT30" s="49">
        <v>0</v>
      </c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1"/>
    </row>
    <row r="31" spans="1:118" s="4" customFormat="1" ht="10.5" x14ac:dyDescent="0.25">
      <c r="A31" s="25"/>
      <c r="B31" s="58" t="s">
        <v>26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26"/>
      <c r="BD31" s="49">
        <v>11500000</v>
      </c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1"/>
      <c r="BY31" s="49">
        <v>6700000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1"/>
      <c r="CT31" s="49">
        <f t="shared" si="0"/>
        <v>171.64179104477611</v>
      </c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1"/>
    </row>
    <row r="32" spans="1:118" s="13" customFormat="1" x14ac:dyDescent="0.3">
      <c r="A32" s="14"/>
      <c r="B32" s="85" t="s">
        <v>15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15"/>
      <c r="BD32" s="61">
        <v>6141700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3"/>
      <c r="BY32" s="61">
        <v>1674000</v>
      </c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3"/>
      <c r="CT32" s="61">
        <f t="shared" ref="CT32:CT39" si="1">BD32/BY32*100</f>
        <v>366.88769414575864</v>
      </c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3"/>
    </row>
    <row r="33" spans="1:118" s="13" customFormat="1" x14ac:dyDescent="0.3">
      <c r="A33" s="14"/>
      <c r="B33" s="67" t="s">
        <v>5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15"/>
      <c r="BD33" s="61">
        <f>SUM(BD34:BX35)</f>
        <v>2704300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3"/>
      <c r="BY33" s="61">
        <f>SUM(BY34:CS35)</f>
        <v>2412000</v>
      </c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3"/>
      <c r="CT33" s="61">
        <f t="shared" si="1"/>
        <v>112.11857379767827</v>
      </c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3"/>
    </row>
    <row r="34" spans="1:118" s="4" customFormat="1" ht="10.5" x14ac:dyDescent="0.25">
      <c r="A34" s="25"/>
      <c r="B34" s="58" t="s">
        <v>27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26"/>
      <c r="BD34" s="49">
        <v>1626000</v>
      </c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1"/>
      <c r="BY34" s="49">
        <v>1626000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  <c r="CT34" s="49">
        <f t="shared" si="1"/>
        <v>100</v>
      </c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1"/>
    </row>
    <row r="35" spans="1:118" s="4" customFormat="1" ht="10.5" x14ac:dyDescent="0.25">
      <c r="A35" s="25"/>
      <c r="B35" s="58" t="s">
        <v>28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26"/>
      <c r="BD35" s="49">
        <v>1078300</v>
      </c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1"/>
      <c r="BY35" s="49">
        <v>786000</v>
      </c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1"/>
      <c r="CT35" s="49">
        <f t="shared" si="1"/>
        <v>137.18829516539438</v>
      </c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1"/>
    </row>
    <row r="36" spans="1:118" s="13" customFormat="1" x14ac:dyDescent="0.3">
      <c r="A36" s="14"/>
      <c r="B36" s="67" t="s">
        <v>20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15"/>
      <c r="BD36" s="61">
        <f>SUM(BD37:BX38)</f>
        <v>4690000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3"/>
      <c r="BY36" s="61">
        <v>2270000</v>
      </c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3"/>
      <c r="CT36" s="61">
        <f t="shared" si="1"/>
        <v>206.60792951541848</v>
      </c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3"/>
    </row>
    <row r="37" spans="1:118" s="4" customFormat="1" ht="10.5" x14ac:dyDescent="0.25">
      <c r="A37" s="25"/>
      <c r="B37" s="58" t="s">
        <v>46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33"/>
      <c r="BD37" s="49">
        <v>3690000</v>
      </c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1"/>
      <c r="BY37" s="49">
        <v>1626000</v>
      </c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1"/>
      <c r="CT37" s="49">
        <f t="shared" ref="CT37:CT38" si="2">BD37/BY37*100</f>
        <v>226.93726937269375</v>
      </c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1"/>
    </row>
    <row r="38" spans="1:118" s="4" customFormat="1" ht="10.5" x14ac:dyDescent="0.25">
      <c r="A38" s="25"/>
      <c r="B38" s="58" t="s">
        <v>47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33"/>
      <c r="BD38" s="49">
        <v>1000000</v>
      </c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1"/>
      <c r="BY38" s="49">
        <v>786000</v>
      </c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1"/>
      <c r="CT38" s="49">
        <f t="shared" si="2"/>
        <v>127.2264631043257</v>
      </c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1"/>
    </row>
    <row r="39" spans="1:118" s="13" customFormat="1" ht="15.5" x14ac:dyDescent="0.35">
      <c r="A39" s="14"/>
      <c r="B39" s="82" t="s">
        <v>16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16"/>
      <c r="BD39" s="46">
        <f>BD36+BD33+BD32+BD14</f>
        <v>51106000</v>
      </c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5"/>
      <c r="BY39" s="46">
        <f>BY36+BY33+BY32+BY14</f>
        <v>34185000</v>
      </c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5"/>
      <c r="CT39" s="61">
        <f t="shared" si="1"/>
        <v>149.49831797572034</v>
      </c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3"/>
    </row>
    <row r="43" spans="1:118" s="28" customFormat="1" ht="15.5" x14ac:dyDescent="0.35">
      <c r="A43" s="80" t="s">
        <v>31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29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29"/>
      <c r="BD43" s="77" t="s">
        <v>32</v>
      </c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30"/>
    </row>
    <row r="44" spans="1:118" s="28" customFormat="1" ht="15.5" x14ac:dyDescent="0.35"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29"/>
      <c r="AA44" s="84" t="s">
        <v>33</v>
      </c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29"/>
      <c r="BB44" s="84" t="s">
        <v>34</v>
      </c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</row>
    <row r="45" spans="1:118" s="28" customFormat="1" ht="15.5" x14ac:dyDescent="0.35">
      <c r="BY45" s="30"/>
    </row>
    <row r="46" spans="1:118" s="28" customFormat="1" ht="15.5" x14ac:dyDescent="0.35">
      <c r="B46" s="31" t="s">
        <v>35</v>
      </c>
      <c r="C46" s="76" t="s">
        <v>43</v>
      </c>
      <c r="D46" s="76"/>
      <c r="E46" s="76"/>
      <c r="F46" s="76"/>
      <c r="G46" s="28" t="s">
        <v>35</v>
      </c>
      <c r="J46" s="77" t="s">
        <v>39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8">
        <v>20</v>
      </c>
      <c r="AD46" s="78"/>
      <c r="AE46" s="78"/>
      <c r="AF46" s="78"/>
      <c r="AG46" s="78"/>
      <c r="AH46" s="76" t="s">
        <v>44</v>
      </c>
      <c r="AI46" s="76"/>
      <c r="AJ46" s="76"/>
      <c r="AK46" s="28" t="s">
        <v>36</v>
      </c>
      <c r="BY46" s="30"/>
    </row>
    <row r="47" spans="1:118" s="24" customFormat="1" x14ac:dyDescent="0.3"/>
  </sheetData>
  <mergeCells count="154">
    <mergeCell ref="CT37:DN37"/>
    <mergeCell ref="B38:BB38"/>
    <mergeCell ref="BD38:BX38"/>
    <mergeCell ref="BY38:CS38"/>
    <mergeCell ref="CT38:DN38"/>
    <mergeCell ref="B30:BB30"/>
    <mergeCell ref="BD30:BX30"/>
    <mergeCell ref="BY30:CS30"/>
    <mergeCell ref="CT30:DN30"/>
    <mergeCell ref="BY36:CS36"/>
    <mergeCell ref="CT36:DN36"/>
    <mergeCell ref="CT32:DN32"/>
    <mergeCell ref="B9:BB9"/>
    <mergeCell ref="BY9:CS9"/>
    <mergeCell ref="BY11:CS11"/>
    <mergeCell ref="E22:BC22"/>
    <mergeCell ref="BY22:CS22"/>
    <mergeCell ref="B11:BB11"/>
    <mergeCell ref="CT26:DN26"/>
    <mergeCell ref="BD17:BX17"/>
    <mergeCell ref="BD19:BX19"/>
    <mergeCell ref="BD20:BE20"/>
    <mergeCell ref="BF20:BV20"/>
    <mergeCell ref="BW20:BX20"/>
    <mergeCell ref="CT21:DN21"/>
    <mergeCell ref="CT17:DN17"/>
    <mergeCell ref="CT18:DN18"/>
    <mergeCell ref="B8:BB8"/>
    <mergeCell ref="B13:BB13"/>
    <mergeCell ref="BY13:CS13"/>
    <mergeCell ref="B14:BB14"/>
    <mergeCell ref="BY14:CS14"/>
    <mergeCell ref="B12:BB12"/>
    <mergeCell ref="BY19:CS19"/>
    <mergeCell ref="BY16:CS16"/>
    <mergeCell ref="BY18:CS18"/>
    <mergeCell ref="BY17:CS17"/>
    <mergeCell ref="B10:BB10"/>
    <mergeCell ref="BY10:CS10"/>
    <mergeCell ref="BD11:BX11"/>
    <mergeCell ref="E16:BB16"/>
    <mergeCell ref="BD15:BX15"/>
    <mergeCell ref="BD16:BX16"/>
    <mergeCell ref="E17:BB17"/>
    <mergeCell ref="E15:BB15"/>
    <mergeCell ref="BD8:BX8"/>
    <mergeCell ref="BD9:BX9"/>
    <mergeCell ref="BD10:BX10"/>
    <mergeCell ref="BD12:BX12"/>
    <mergeCell ref="BD13:BX13"/>
    <mergeCell ref="BD14:BX14"/>
    <mergeCell ref="A6:BC6"/>
    <mergeCell ref="BY6:CS6"/>
    <mergeCell ref="B7:BB7"/>
    <mergeCell ref="A1:BC1"/>
    <mergeCell ref="A4:BC4"/>
    <mergeCell ref="BY4:CS5"/>
    <mergeCell ref="A5:BC5"/>
    <mergeCell ref="BG2:BX2"/>
    <mergeCell ref="BD4:BX5"/>
    <mergeCell ref="BD6:BX6"/>
    <mergeCell ref="O44:Y44"/>
    <mergeCell ref="AA44:AU44"/>
    <mergeCell ref="E25:BC25"/>
    <mergeCell ref="BD22:BX22"/>
    <mergeCell ref="BD23:BX23"/>
    <mergeCell ref="BY35:CS35"/>
    <mergeCell ref="B34:BB34"/>
    <mergeCell ref="B33:BB33"/>
    <mergeCell ref="B32:BB32"/>
    <mergeCell ref="BD32:BX32"/>
    <mergeCell ref="E23:BC23"/>
    <mergeCell ref="BY23:CS23"/>
    <mergeCell ref="BY32:CS32"/>
    <mergeCell ref="BY25:CS25"/>
    <mergeCell ref="BY24:CS24"/>
    <mergeCell ref="BB44:CG44"/>
    <mergeCell ref="B27:BB27"/>
    <mergeCell ref="BD27:BX27"/>
    <mergeCell ref="BY27:CS27"/>
    <mergeCell ref="BD36:BX36"/>
    <mergeCell ref="BD39:BX39"/>
    <mergeCell ref="B29:BB29"/>
    <mergeCell ref="BD29:BX29"/>
    <mergeCell ref="BY26:CS26"/>
    <mergeCell ref="C46:F46"/>
    <mergeCell ref="J46:AB46"/>
    <mergeCell ref="AC46:AG46"/>
    <mergeCell ref="AH46:AJ46"/>
    <mergeCell ref="AA43:AU43"/>
    <mergeCell ref="E18:BB18"/>
    <mergeCell ref="BD25:BX25"/>
    <mergeCell ref="BD26:BX26"/>
    <mergeCell ref="B31:BB31"/>
    <mergeCell ref="E20:BC20"/>
    <mergeCell ref="E24:BC24"/>
    <mergeCell ref="BD24:BX24"/>
    <mergeCell ref="A43:Y43"/>
    <mergeCell ref="B39:BB39"/>
    <mergeCell ref="E19:BC19"/>
    <mergeCell ref="E26:BC26"/>
    <mergeCell ref="BD18:BX18"/>
    <mergeCell ref="BD21:BX21"/>
    <mergeCell ref="BD28:BX28"/>
    <mergeCell ref="BD31:BX31"/>
    <mergeCell ref="BD43:BX43"/>
    <mergeCell ref="BD33:BX33"/>
    <mergeCell ref="BD34:BX34"/>
    <mergeCell ref="BD35:BX35"/>
    <mergeCell ref="B28:BB28"/>
    <mergeCell ref="CT13:DN13"/>
    <mergeCell ref="CT39:DN39"/>
    <mergeCell ref="CT33:DN33"/>
    <mergeCell ref="CT19:DN19"/>
    <mergeCell ref="CT22:DN22"/>
    <mergeCell ref="BY39:CS39"/>
    <mergeCell ref="BY15:CS15"/>
    <mergeCell ref="CT25:DN25"/>
    <mergeCell ref="E21:BC21"/>
    <mergeCell ref="B36:BB36"/>
    <mergeCell ref="B35:BB35"/>
    <mergeCell ref="BY31:CS31"/>
    <mergeCell ref="BY21:CS21"/>
    <mergeCell ref="BY20:BZ20"/>
    <mergeCell ref="CA20:CQ20"/>
    <mergeCell ref="CR20:CS20"/>
    <mergeCell ref="CT35:DN35"/>
    <mergeCell ref="BY33:CS33"/>
    <mergeCell ref="BY34:CS34"/>
    <mergeCell ref="CT34:DN34"/>
    <mergeCell ref="B37:BB37"/>
    <mergeCell ref="BD37:BX37"/>
    <mergeCell ref="BY37:CS37"/>
    <mergeCell ref="CT4:DN5"/>
    <mergeCell ref="CT6:DN6"/>
    <mergeCell ref="CT8:DN8"/>
    <mergeCell ref="BY12:CS12"/>
    <mergeCell ref="BY8:CS8"/>
    <mergeCell ref="CT31:DN31"/>
    <mergeCell ref="CT15:DN15"/>
    <mergeCell ref="CT14:DN14"/>
    <mergeCell ref="CT10:DN10"/>
    <mergeCell ref="CT20:DN20"/>
    <mergeCell ref="CT23:DN23"/>
    <mergeCell ref="CT28:DN28"/>
    <mergeCell ref="CT24:DN24"/>
    <mergeCell ref="CT16:DN16"/>
    <mergeCell ref="CT9:DN9"/>
    <mergeCell ref="CT27:DN27"/>
    <mergeCell ref="BY28:CS28"/>
    <mergeCell ref="CT11:DN11"/>
    <mergeCell ref="CT12:DN12"/>
    <mergeCell ref="BY29:CS29"/>
    <mergeCell ref="CT29:DN29"/>
  </mergeCells>
  <phoneticPr fontId="5" type="noConversion"/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NPO 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сф-мосск-ноут</cp:lastModifiedBy>
  <cp:lastPrinted>2018-04-23T10:32:06Z</cp:lastPrinted>
  <dcterms:created xsi:type="dcterms:W3CDTF">2003-08-18T12:47:34Z</dcterms:created>
  <dcterms:modified xsi:type="dcterms:W3CDTF">2018-10-10T08:21:23Z</dcterms:modified>
</cp:coreProperties>
</file>